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3995" windowWidth="2073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<sst xmlns="http://schemas.openxmlformats.org/spreadsheetml/2006/main" count="82" uniqueCount="77">
  <si>
    <t>Odberateľ</t>
  </si>
  <si>
    <t xml:space="preserve"> </t>
  </si>
  <si>
    <t>Por. č.</t>
  </si>
  <si>
    <t>&amp;</t>
  </si>
  <si>
    <t>Drevo odobraté urbárníkmi a maloodb.</t>
  </si>
  <si>
    <t>Bílený Rudolf</t>
  </si>
  <si>
    <t xml:space="preserve"> Odber pm</t>
  </si>
  <si>
    <t>Súhlas na drevo č.</t>
  </si>
  <si>
    <t>12018</t>
  </si>
  <si>
    <t>42018</t>
  </si>
  <si>
    <t>Margetín Imrich</t>
  </si>
  <si>
    <t>62018</t>
  </si>
  <si>
    <t>52018</t>
  </si>
  <si>
    <t>Hudák František</t>
  </si>
  <si>
    <t>Moravčík Vladimír</t>
  </si>
  <si>
    <t>82018</t>
  </si>
  <si>
    <t>Gašpar Eduard</t>
  </si>
  <si>
    <t>92018</t>
  </si>
  <si>
    <t>Mihók Jaroslav</t>
  </si>
  <si>
    <t>102018</t>
  </si>
  <si>
    <t>122018</t>
  </si>
  <si>
    <t xml:space="preserve">Margala Jozef </t>
  </si>
  <si>
    <t>142018</t>
  </si>
  <si>
    <t xml:space="preserve">Chalás Ľuboš Bananská ul. </t>
  </si>
  <si>
    <t>Pavlovič Rudolf</t>
  </si>
  <si>
    <t>22018</t>
  </si>
  <si>
    <t>32018</t>
  </si>
  <si>
    <t>Vetrík Milan</t>
  </si>
  <si>
    <t>72018</t>
  </si>
  <si>
    <t>Valovič Vladimír</t>
  </si>
  <si>
    <t>Jaroslav Brož</t>
  </si>
  <si>
    <t>132018</t>
  </si>
  <si>
    <t>Poturnaj Emil</t>
  </si>
  <si>
    <t xml:space="preserve">Albert Pavol </t>
  </si>
  <si>
    <t>Radoská Eva rod. Jančeková.</t>
  </si>
  <si>
    <t>112018</t>
  </si>
  <si>
    <t>Nárok na drevo podľa podielu</t>
  </si>
  <si>
    <t>Drevo odobr. mimo podielu</t>
  </si>
  <si>
    <t xml:space="preserve">Cema dreva spolu podielové a nepod. €                    </t>
  </si>
  <si>
    <t>Supiska ťaženého dreva v r. 2018</t>
  </si>
  <si>
    <t>Drahovský Jozef Topoľ. 45</t>
  </si>
  <si>
    <t>152018</t>
  </si>
  <si>
    <t>162018</t>
  </si>
  <si>
    <t>172018</t>
  </si>
  <si>
    <t>Samuhel Anton</t>
  </si>
  <si>
    <t>Maráček Juraj, Jalšové č. 1</t>
  </si>
  <si>
    <t>182018</t>
  </si>
  <si>
    <t>192018</t>
  </si>
  <si>
    <t>Jánoškových Dominik a Anna</t>
  </si>
  <si>
    <t>Dubovský Peter</t>
  </si>
  <si>
    <t>202018</t>
  </si>
  <si>
    <t>Macko Ján</t>
  </si>
  <si>
    <t>212018</t>
  </si>
  <si>
    <t>Kusý Peter</t>
  </si>
  <si>
    <t>222018</t>
  </si>
  <si>
    <t>Bral len sucháre zo stromov na prenajatom pozemku</t>
  </si>
  <si>
    <t>Číslo dodacieho listu</t>
  </si>
  <si>
    <t>Cena dr. mi-mo podiel     za pm pozi fa.</t>
  </si>
  <si>
    <t>Štefan Samuhel, Karpat. Ban.</t>
  </si>
  <si>
    <t>232018</t>
  </si>
  <si>
    <t xml:space="preserve">Dubovský Peter </t>
  </si>
  <si>
    <t>242018</t>
  </si>
  <si>
    <t>252018</t>
  </si>
  <si>
    <t>Gabriš Tomáš</t>
  </si>
  <si>
    <t>262018</t>
  </si>
  <si>
    <t>Cena dreva pozri dodací list a cenník dreva.</t>
  </si>
  <si>
    <t>272018</t>
  </si>
  <si>
    <t>Cena  v  rá-mci podielu          2 €/pm(0€/pm</t>
  </si>
  <si>
    <t>Šebových Martina a Július</t>
  </si>
  <si>
    <t>282018</t>
  </si>
  <si>
    <t>Nedelková G.</t>
  </si>
  <si>
    <t>292018</t>
  </si>
  <si>
    <t>302018</t>
  </si>
  <si>
    <t>Drahovský Jozef RNDr</t>
  </si>
  <si>
    <t>Jozef Šebo</t>
  </si>
  <si>
    <t>312018</t>
  </si>
  <si>
    <t>Bral len vyvrátené borovice z hlavatej bočiny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</si>
</sst>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%"/>
    <numFmt numFmtId="181" formatCode="0.000%"/>
    <numFmt numFmtId="182" formatCode="[$-41B]d\.\ mmmm\ yyyy"/>
    <numFmt numFmtId="183" formatCode="0.000000"/>
    <numFmt numFmtId="184" formatCode="0.00000"/>
    <numFmt numFmtId="185" formatCode="0.0000"/>
    <numFmt numFmtId="186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4" xfId="0" applyBorder="1" applyAlignment="1">
      <alignment/>
    </xf>
    <xf numFmtId="1" fontId="0" fillId="0" borderId="14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1" fontId="0" fillId="0" borderId="18" xfId="0" applyNumberFormat="1" applyFill="1" applyBorder="1" applyAlignment="1">
      <alignment/>
    </xf>
    <xf numFmtId="0" fontId="2" fillId="0" borderId="11" xfId="0" applyFont="1" applyBorder="1" applyAlignment="1">
      <alignment/>
    </xf>
    <xf numFmtId="186" fontId="0" fillId="0" borderId="10" xfId="0" applyNumberFormat="1" applyFont="1" applyBorder="1" applyAlignment="1">
      <alignment/>
    </xf>
    <xf numFmtId="186" fontId="0" fillId="0" borderId="1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186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86" fontId="0" fillId="0" borderId="20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zoomScale="110" zoomScaleNormal="110" zoomScalePageLayoutView="0" workbookViewId="0" topLeftCell="A10">
      <selection activeCell="I35" sqref="I35"/>
    </sheetView>
  </sheetViews>
  <sheetFormatPr defaultColWidth="9.140625" defaultRowHeight="12.75"/>
  <cols>
    <col min="1" max="1" width="6.7109375" style="0" customWidth="1"/>
    <col min="2" max="2" width="25.7109375" style="0" customWidth="1"/>
    <col min="3" max="3" width="9.28125" style="0" customWidth="1"/>
    <col min="4" max="4" width="8.7109375" style="0" customWidth="1"/>
    <col min="5" max="8" width="12.7109375" style="0" customWidth="1"/>
  </cols>
  <sheetData>
    <row r="1" spans="2:9" ht="15.75">
      <c r="B1" s="24" t="s">
        <v>39</v>
      </c>
      <c r="C1" s="3"/>
      <c r="D1" s="2"/>
      <c r="E1" s="2"/>
      <c r="F1" s="2"/>
      <c r="G1" s="2"/>
      <c r="H1" s="2"/>
      <c r="I1" s="2" t="s">
        <v>1</v>
      </c>
    </row>
    <row r="2" spans="1:10" ht="45">
      <c r="A2" s="4" t="s">
        <v>2</v>
      </c>
      <c r="B2" s="9" t="s">
        <v>0</v>
      </c>
      <c r="C2" s="7" t="s">
        <v>7</v>
      </c>
      <c r="D2" s="14" t="s">
        <v>6</v>
      </c>
      <c r="E2" s="14" t="s">
        <v>36</v>
      </c>
      <c r="F2" s="14" t="s">
        <v>37</v>
      </c>
      <c r="G2" s="14" t="s">
        <v>67</v>
      </c>
      <c r="H2" s="14" t="s">
        <v>57</v>
      </c>
      <c r="I2" s="13" t="s">
        <v>38</v>
      </c>
      <c r="J2" s="7" t="s">
        <v>56</v>
      </c>
    </row>
    <row r="3" spans="1:10" ht="12.75">
      <c r="A3" s="4"/>
      <c r="B3" s="31" t="s">
        <v>65</v>
      </c>
      <c r="C3" s="6"/>
      <c r="D3" s="5"/>
      <c r="E3" s="5"/>
      <c r="F3" s="5"/>
      <c r="G3" s="5"/>
      <c r="H3" s="5"/>
      <c r="I3" s="5"/>
      <c r="J3" s="1"/>
    </row>
    <row r="4" spans="1:10" ht="12.75">
      <c r="A4" s="4">
        <v>1</v>
      </c>
      <c r="B4" s="1" t="s">
        <v>23</v>
      </c>
      <c r="C4" s="11" t="s">
        <v>8</v>
      </c>
      <c r="D4" s="26">
        <v>10</v>
      </c>
      <c r="E4" s="32">
        <v>0.35</v>
      </c>
      <c r="F4" s="32">
        <f>D4-E4</f>
        <v>9.65</v>
      </c>
      <c r="G4" s="30">
        <f>E4*2</f>
        <v>0.7</v>
      </c>
      <c r="H4" s="8">
        <f>10.8*(D4-E4)</f>
        <v>104.22000000000001</v>
      </c>
      <c r="I4" s="8">
        <f>G4+H4</f>
        <v>104.92000000000002</v>
      </c>
      <c r="J4" s="1">
        <v>12018</v>
      </c>
    </row>
    <row r="5" spans="1:10" ht="12.75">
      <c r="A5" s="4">
        <f>A4+1</f>
        <v>2</v>
      </c>
      <c r="B5" s="12" t="s">
        <v>24</v>
      </c>
      <c r="C5" s="11" t="s">
        <v>25</v>
      </c>
      <c r="D5" s="25">
        <v>10</v>
      </c>
      <c r="E5" s="8">
        <v>1.7</v>
      </c>
      <c r="F5" s="32">
        <f>D5-E5</f>
        <v>8.3</v>
      </c>
      <c r="G5" s="30">
        <f aca="true" t="shared" si="0" ref="G5:G20">E5*2</f>
        <v>3.4</v>
      </c>
      <c r="H5" s="8">
        <f>10.8*F5</f>
        <v>89.64000000000001</v>
      </c>
      <c r="I5" s="8">
        <f aca="true" t="shared" si="1" ref="I5:I19">G5+H5</f>
        <v>93.04000000000002</v>
      </c>
      <c r="J5" s="1">
        <f>J4+10000</f>
        <v>22018</v>
      </c>
    </row>
    <row r="6" spans="1:10" ht="12.75">
      <c r="A6" s="4">
        <f aca="true" t="shared" si="2" ref="A6:A23">A5+1</f>
        <v>3</v>
      </c>
      <c r="B6" s="12" t="s">
        <v>13</v>
      </c>
      <c r="C6" s="11" t="s">
        <v>26</v>
      </c>
      <c r="D6" s="25">
        <v>0</v>
      </c>
      <c r="E6" s="8">
        <v>0</v>
      </c>
      <c r="F6" s="32">
        <f aca="true" t="shared" si="3" ref="F6:F23">D6-E6</f>
        <v>0</v>
      </c>
      <c r="G6" s="30">
        <f t="shared" si="0"/>
        <v>0</v>
      </c>
      <c r="H6" s="8">
        <f aca="true" t="shared" si="4" ref="H6:H19">10.8*(D6-E6)</f>
        <v>0</v>
      </c>
      <c r="I6" s="8">
        <f t="shared" si="1"/>
        <v>0</v>
      </c>
      <c r="J6" s="1">
        <f aca="true" t="shared" si="5" ref="J6:J25">J5+10000</f>
        <v>32018</v>
      </c>
    </row>
    <row r="7" spans="1:10" ht="12.75">
      <c r="A7" s="4">
        <f t="shared" si="2"/>
        <v>4</v>
      </c>
      <c r="B7" s="1" t="s">
        <v>5</v>
      </c>
      <c r="C7" s="11" t="s">
        <v>9</v>
      </c>
      <c r="D7" s="25">
        <v>10</v>
      </c>
      <c r="E7" s="8">
        <v>4.276275977333514</v>
      </c>
      <c r="F7" s="32">
        <f t="shared" si="3"/>
        <v>5.723724022666486</v>
      </c>
      <c r="G7" s="30">
        <f t="shared" si="0"/>
        <v>8.552551954667027</v>
      </c>
      <c r="H7" s="8">
        <f t="shared" si="4"/>
        <v>61.81621944479806</v>
      </c>
      <c r="I7" s="8">
        <f t="shared" si="1"/>
        <v>70.36877139946509</v>
      </c>
      <c r="J7" s="1">
        <f t="shared" si="5"/>
        <v>42018</v>
      </c>
    </row>
    <row r="8" spans="1:10" ht="12.75">
      <c r="A8" s="4">
        <f t="shared" si="2"/>
        <v>5</v>
      </c>
      <c r="B8" s="12" t="s">
        <v>27</v>
      </c>
      <c r="C8" s="11" t="s">
        <v>12</v>
      </c>
      <c r="D8" s="25">
        <v>17.5</v>
      </c>
      <c r="E8" s="8">
        <v>0.8998448363772623</v>
      </c>
      <c r="F8" s="32">
        <f t="shared" si="3"/>
        <v>16.600155163622738</v>
      </c>
      <c r="G8" s="30">
        <f t="shared" si="0"/>
        <v>1.7996896727545246</v>
      </c>
      <c r="H8" s="8">
        <f t="shared" si="4"/>
        <v>179.2816757671256</v>
      </c>
      <c r="I8" s="8">
        <f t="shared" si="1"/>
        <v>181.0813654398801</v>
      </c>
      <c r="J8" s="1">
        <f t="shared" si="5"/>
        <v>52018</v>
      </c>
    </row>
    <row r="9" spans="1:10" ht="12.75">
      <c r="A9" s="4">
        <f t="shared" si="2"/>
        <v>6</v>
      </c>
      <c r="B9" s="1" t="s">
        <v>10</v>
      </c>
      <c r="C9" s="11" t="s">
        <v>11</v>
      </c>
      <c r="D9" s="25">
        <v>4</v>
      </c>
      <c r="E9" s="8">
        <v>1.17</v>
      </c>
      <c r="F9" s="32">
        <f>D9-E9</f>
        <v>2.83</v>
      </c>
      <c r="G9" s="30">
        <f>E9*2</f>
        <v>2.34</v>
      </c>
      <c r="H9" s="8">
        <f>10.8*F9</f>
        <v>30.564000000000004</v>
      </c>
      <c r="I9" s="8">
        <f t="shared" si="1"/>
        <v>32.904</v>
      </c>
      <c r="J9" s="1">
        <f t="shared" si="5"/>
        <v>62018</v>
      </c>
    </row>
    <row r="10" spans="1:10" ht="12.75">
      <c r="A10" s="4">
        <f t="shared" si="2"/>
        <v>7</v>
      </c>
      <c r="B10" s="12" t="s">
        <v>14</v>
      </c>
      <c r="C10" s="11" t="s">
        <v>28</v>
      </c>
      <c r="D10" s="25">
        <v>10</v>
      </c>
      <c r="E10" s="8">
        <v>0.3</v>
      </c>
      <c r="F10" s="32">
        <f t="shared" si="3"/>
        <v>9.7</v>
      </c>
      <c r="G10" s="30">
        <f t="shared" si="0"/>
        <v>0.6</v>
      </c>
      <c r="H10" s="8">
        <f>5*(D10-E10)</f>
        <v>48.5</v>
      </c>
      <c r="I10" s="8">
        <f t="shared" si="1"/>
        <v>49.1</v>
      </c>
      <c r="J10" s="1">
        <f t="shared" si="5"/>
        <v>72018</v>
      </c>
    </row>
    <row r="11" spans="1:10" ht="12.75" customHeight="1">
      <c r="A11" s="4">
        <f t="shared" si="2"/>
        <v>8</v>
      </c>
      <c r="B11" s="12" t="s">
        <v>34</v>
      </c>
      <c r="C11" s="11" t="s">
        <v>15</v>
      </c>
      <c r="D11" s="25">
        <v>2</v>
      </c>
      <c r="E11" s="8">
        <v>0.3</v>
      </c>
      <c r="F11" s="32">
        <f t="shared" si="3"/>
        <v>1.7</v>
      </c>
      <c r="G11" s="30">
        <f t="shared" si="0"/>
        <v>0.6</v>
      </c>
      <c r="H11" s="8">
        <f t="shared" si="4"/>
        <v>18.36</v>
      </c>
      <c r="I11" s="8">
        <f t="shared" si="1"/>
        <v>18.96</v>
      </c>
      <c r="J11" s="1">
        <f t="shared" si="5"/>
        <v>82018</v>
      </c>
    </row>
    <row r="12" spans="1:10" ht="12.75">
      <c r="A12" s="4">
        <f t="shared" si="2"/>
        <v>9</v>
      </c>
      <c r="B12" s="1" t="s">
        <v>16</v>
      </c>
      <c r="C12" s="11" t="s">
        <v>17</v>
      </c>
      <c r="D12" s="25">
        <v>5.5</v>
      </c>
      <c r="E12" s="8">
        <v>5.5</v>
      </c>
      <c r="F12" s="32">
        <f t="shared" si="3"/>
        <v>0</v>
      </c>
      <c r="G12" s="30">
        <f t="shared" si="0"/>
        <v>11</v>
      </c>
      <c r="H12" s="8">
        <f t="shared" si="4"/>
        <v>0</v>
      </c>
      <c r="I12" s="8">
        <f t="shared" si="1"/>
        <v>11</v>
      </c>
      <c r="J12" s="1">
        <f t="shared" si="5"/>
        <v>92018</v>
      </c>
    </row>
    <row r="13" spans="1:10" ht="12.75">
      <c r="A13" s="4">
        <f t="shared" si="2"/>
        <v>10</v>
      </c>
      <c r="B13" s="1" t="s">
        <v>18</v>
      </c>
      <c r="C13" s="11" t="s">
        <v>19</v>
      </c>
      <c r="D13" s="25">
        <v>10</v>
      </c>
      <c r="E13" s="8">
        <v>2.8</v>
      </c>
      <c r="F13" s="32">
        <f t="shared" si="3"/>
        <v>7.2</v>
      </c>
      <c r="G13" s="30">
        <f t="shared" si="0"/>
        <v>5.6</v>
      </c>
      <c r="H13" s="8">
        <f t="shared" si="4"/>
        <v>77.76</v>
      </c>
      <c r="I13" s="8">
        <f t="shared" si="1"/>
        <v>83.36</v>
      </c>
      <c r="J13" s="1">
        <f t="shared" si="5"/>
        <v>102018</v>
      </c>
    </row>
    <row r="14" spans="1:10" ht="12.75">
      <c r="A14" s="4">
        <f t="shared" si="2"/>
        <v>11</v>
      </c>
      <c r="B14" s="12" t="s">
        <v>29</v>
      </c>
      <c r="C14" s="11" t="s">
        <v>35</v>
      </c>
      <c r="D14" s="25">
        <v>10</v>
      </c>
      <c r="E14" s="8">
        <v>4.64</v>
      </c>
      <c r="F14" s="32">
        <f t="shared" si="3"/>
        <v>5.36</v>
      </c>
      <c r="G14" s="30">
        <f t="shared" si="0"/>
        <v>9.28</v>
      </c>
      <c r="H14" s="8">
        <f>10.8*(D14-E14)</f>
        <v>57.888000000000005</v>
      </c>
      <c r="I14" s="8">
        <f t="shared" si="1"/>
        <v>67.168</v>
      </c>
      <c r="J14" s="1">
        <f t="shared" si="5"/>
        <v>112018</v>
      </c>
    </row>
    <row r="15" spans="1:10" ht="12.75">
      <c r="A15" s="4">
        <f t="shared" si="2"/>
        <v>12</v>
      </c>
      <c r="B15" s="1" t="s">
        <v>40</v>
      </c>
      <c r="C15" s="11" t="s">
        <v>20</v>
      </c>
      <c r="D15" s="25">
        <v>6.9</v>
      </c>
      <c r="E15" s="8">
        <v>4.45</v>
      </c>
      <c r="F15" s="32">
        <f t="shared" si="3"/>
        <v>2.45</v>
      </c>
      <c r="G15" s="30">
        <f t="shared" si="0"/>
        <v>8.9</v>
      </c>
      <c r="H15" s="8">
        <f>10.8*(D15-E15)</f>
        <v>26.460000000000004</v>
      </c>
      <c r="I15" s="8">
        <f t="shared" si="1"/>
        <v>35.36000000000001</v>
      </c>
      <c r="J15" s="1">
        <f t="shared" si="5"/>
        <v>122018</v>
      </c>
    </row>
    <row r="16" spans="1:10" ht="12.75">
      <c r="A16" s="4">
        <f t="shared" si="2"/>
        <v>13</v>
      </c>
      <c r="B16" s="12" t="s">
        <v>30</v>
      </c>
      <c r="C16" s="11" t="s">
        <v>31</v>
      </c>
      <c r="D16" s="25">
        <v>5</v>
      </c>
      <c r="E16" s="8">
        <v>1.42</v>
      </c>
      <c r="F16" s="32">
        <f t="shared" si="3"/>
        <v>3.58</v>
      </c>
      <c r="G16" s="30">
        <f t="shared" si="0"/>
        <v>2.84</v>
      </c>
      <c r="H16" s="8">
        <f t="shared" si="4"/>
        <v>38.664</v>
      </c>
      <c r="I16" s="8">
        <f t="shared" si="1"/>
        <v>41.504000000000005</v>
      </c>
      <c r="J16" s="1">
        <f t="shared" si="5"/>
        <v>132018</v>
      </c>
    </row>
    <row r="17" spans="1:10" ht="12.75">
      <c r="A17" s="4">
        <f t="shared" si="2"/>
        <v>14</v>
      </c>
      <c r="B17" s="1" t="s">
        <v>21</v>
      </c>
      <c r="C17" s="11" t="s">
        <v>22</v>
      </c>
      <c r="D17" s="25">
        <v>5</v>
      </c>
      <c r="E17" s="8">
        <v>0.9</v>
      </c>
      <c r="F17" s="32">
        <f t="shared" si="3"/>
        <v>4.1</v>
      </c>
      <c r="G17" s="30">
        <f t="shared" si="0"/>
        <v>1.8</v>
      </c>
      <c r="H17" s="8">
        <f>10.8*F17</f>
        <v>44.28</v>
      </c>
      <c r="I17" s="8">
        <f t="shared" si="1"/>
        <v>46.08</v>
      </c>
      <c r="J17" s="1">
        <f t="shared" si="5"/>
        <v>142018</v>
      </c>
    </row>
    <row r="18" spans="1:10" ht="12.75">
      <c r="A18" s="4">
        <f t="shared" si="2"/>
        <v>15</v>
      </c>
      <c r="B18" s="12" t="s">
        <v>32</v>
      </c>
      <c r="C18" s="11" t="s">
        <v>41</v>
      </c>
      <c r="D18" s="25">
        <v>20</v>
      </c>
      <c r="E18" s="8">
        <v>1.5</v>
      </c>
      <c r="F18" s="32">
        <f t="shared" si="3"/>
        <v>18.5</v>
      </c>
      <c r="G18" s="30">
        <f t="shared" si="0"/>
        <v>3</v>
      </c>
      <c r="H18" s="8">
        <f t="shared" si="4"/>
        <v>199.8</v>
      </c>
      <c r="I18" s="8">
        <f t="shared" si="1"/>
        <v>202.8</v>
      </c>
      <c r="J18" s="1">
        <f t="shared" si="5"/>
        <v>152018</v>
      </c>
    </row>
    <row r="19" spans="1:10" ht="12.75">
      <c r="A19" s="4">
        <f t="shared" si="2"/>
        <v>16</v>
      </c>
      <c r="B19" s="12" t="s">
        <v>33</v>
      </c>
      <c r="C19" s="11" t="s">
        <v>42</v>
      </c>
      <c r="D19" s="25">
        <v>7</v>
      </c>
      <c r="E19" s="8">
        <v>1.03</v>
      </c>
      <c r="F19" s="32">
        <f t="shared" si="3"/>
        <v>5.97</v>
      </c>
      <c r="G19" s="30">
        <f t="shared" si="0"/>
        <v>2.06</v>
      </c>
      <c r="H19" s="8">
        <f t="shared" si="4"/>
        <v>64.476</v>
      </c>
      <c r="I19" s="8">
        <f t="shared" si="1"/>
        <v>66.536</v>
      </c>
      <c r="J19" s="1">
        <f t="shared" si="5"/>
        <v>162018</v>
      </c>
    </row>
    <row r="20" spans="1:10" ht="12.75">
      <c r="A20" s="4">
        <f t="shared" si="2"/>
        <v>17</v>
      </c>
      <c r="B20" s="12" t="s">
        <v>44</v>
      </c>
      <c r="C20" s="11" t="s">
        <v>43</v>
      </c>
      <c r="D20" s="25">
        <v>7</v>
      </c>
      <c r="E20" s="8">
        <v>3.66</v>
      </c>
      <c r="F20" s="32">
        <f t="shared" si="3"/>
        <v>3.34</v>
      </c>
      <c r="G20" s="30">
        <f t="shared" si="0"/>
        <v>7.32</v>
      </c>
      <c r="H20" s="8">
        <f>F20*10.8</f>
        <v>36.072</v>
      </c>
      <c r="I20" s="8">
        <f>G20+H20</f>
        <v>43.392</v>
      </c>
      <c r="J20" s="1">
        <f t="shared" si="5"/>
        <v>172018</v>
      </c>
    </row>
    <row r="21" spans="1:10" ht="12.75">
      <c r="A21" s="4">
        <f t="shared" si="2"/>
        <v>18</v>
      </c>
      <c r="B21" s="12" t="s">
        <v>45</v>
      </c>
      <c r="C21" s="11" t="s">
        <v>46</v>
      </c>
      <c r="D21" s="25">
        <v>9.26</v>
      </c>
      <c r="E21" s="8">
        <v>0</v>
      </c>
      <c r="F21" s="32">
        <f t="shared" si="3"/>
        <v>9.26</v>
      </c>
      <c r="G21" s="30">
        <v>0</v>
      </c>
      <c r="H21" s="8">
        <v>16.2</v>
      </c>
      <c r="I21" s="8">
        <f>F21*H21</f>
        <v>150.012</v>
      </c>
      <c r="J21" s="1">
        <f t="shared" si="5"/>
        <v>182018</v>
      </c>
    </row>
    <row r="22" spans="1:10" ht="12.75">
      <c r="A22" s="4">
        <f t="shared" si="2"/>
        <v>19</v>
      </c>
      <c r="B22" s="1" t="s">
        <v>48</v>
      </c>
      <c r="C22" s="11" t="s">
        <v>47</v>
      </c>
      <c r="D22" s="25">
        <v>3.5</v>
      </c>
      <c r="E22" s="8">
        <v>3.11</v>
      </c>
      <c r="F22" s="8">
        <f t="shared" si="3"/>
        <v>0.3900000000000001</v>
      </c>
      <c r="G22" s="8">
        <v>0</v>
      </c>
      <c r="H22" s="8">
        <f>10*F22</f>
        <v>3.9000000000000012</v>
      </c>
      <c r="I22" s="8">
        <f>G22+H22</f>
        <v>3.9000000000000012</v>
      </c>
      <c r="J22" s="1">
        <f t="shared" si="5"/>
        <v>192018</v>
      </c>
    </row>
    <row r="23" spans="1:29" ht="12.75">
      <c r="A23" s="4">
        <f t="shared" si="2"/>
        <v>20</v>
      </c>
      <c r="B23" s="1" t="s">
        <v>49</v>
      </c>
      <c r="C23" s="11" t="s">
        <v>50</v>
      </c>
      <c r="D23" s="25">
        <v>12</v>
      </c>
      <c r="E23" s="25">
        <v>0.5</v>
      </c>
      <c r="F23" s="25">
        <f t="shared" si="3"/>
        <v>11.5</v>
      </c>
      <c r="G23" s="30">
        <f>E23*2</f>
        <v>1</v>
      </c>
      <c r="H23" s="8">
        <f>10.8*(D23-E23)</f>
        <v>124.2</v>
      </c>
      <c r="I23" s="8">
        <f>G23+H23</f>
        <v>125.2</v>
      </c>
      <c r="J23" s="1">
        <f t="shared" si="5"/>
        <v>202018</v>
      </c>
      <c r="AC23" t="s">
        <v>3</v>
      </c>
    </row>
    <row r="24" spans="1:10" ht="12.75">
      <c r="A24" s="4">
        <f aca="true" t="shared" si="6" ref="A24:A33">A23+1</f>
        <v>21</v>
      </c>
      <c r="B24" s="12" t="s">
        <v>51</v>
      </c>
      <c r="C24" s="11" t="s">
        <v>52</v>
      </c>
      <c r="D24" s="25">
        <v>10</v>
      </c>
      <c r="E24" s="25">
        <v>0.54</v>
      </c>
      <c r="F24" s="8">
        <f>D24-E24</f>
        <v>9.46</v>
      </c>
      <c r="G24" s="8">
        <f>2*E24</f>
        <v>1.08</v>
      </c>
      <c r="H24" s="8">
        <f>F24*10.8</f>
        <v>102.16800000000002</v>
      </c>
      <c r="I24" s="8">
        <f>G24+H24</f>
        <v>103.24800000000002</v>
      </c>
      <c r="J24" s="1">
        <f t="shared" si="5"/>
        <v>212018</v>
      </c>
    </row>
    <row r="25" spans="1:10" ht="12.75">
      <c r="A25" s="4">
        <f t="shared" si="6"/>
        <v>22</v>
      </c>
      <c r="B25" s="12" t="s">
        <v>53</v>
      </c>
      <c r="C25" s="11" t="s">
        <v>54</v>
      </c>
      <c r="D25" s="33" t="s">
        <v>55</v>
      </c>
      <c r="E25" s="25"/>
      <c r="F25" s="25"/>
      <c r="G25" s="8"/>
      <c r="H25" s="8"/>
      <c r="I25" s="8"/>
      <c r="J25" s="1">
        <f t="shared" si="5"/>
        <v>222018</v>
      </c>
    </row>
    <row r="26" spans="1:10" ht="12.75">
      <c r="A26" s="4">
        <f t="shared" si="6"/>
        <v>23</v>
      </c>
      <c r="B26" s="12" t="s">
        <v>58</v>
      </c>
      <c r="C26" s="11" t="s">
        <v>59</v>
      </c>
      <c r="D26" s="25" t="s">
        <v>1</v>
      </c>
      <c r="E26" s="25"/>
      <c r="F26" s="25"/>
      <c r="G26" s="8"/>
      <c r="H26" s="8"/>
      <c r="I26" s="8"/>
      <c r="J26" s="1"/>
    </row>
    <row r="27" spans="1:10" ht="12.75">
      <c r="A27" s="4">
        <f t="shared" si="6"/>
        <v>24</v>
      </c>
      <c r="B27" s="1" t="s">
        <v>48</v>
      </c>
      <c r="C27" s="11" t="s">
        <v>61</v>
      </c>
      <c r="D27" s="25">
        <v>4</v>
      </c>
      <c r="E27" s="25">
        <v>0</v>
      </c>
      <c r="F27" s="25">
        <f>D27-E27</f>
        <v>4</v>
      </c>
      <c r="G27" s="8"/>
      <c r="H27" s="8"/>
      <c r="I27" s="8"/>
      <c r="J27" s="1"/>
    </row>
    <row r="28" spans="1:10" ht="12.75">
      <c r="A28" s="4">
        <f t="shared" si="6"/>
        <v>25</v>
      </c>
      <c r="B28" s="12" t="s">
        <v>60</v>
      </c>
      <c r="C28" s="11" t="s">
        <v>62</v>
      </c>
      <c r="D28" s="25" t="s">
        <v>1</v>
      </c>
      <c r="E28" s="25"/>
      <c r="F28" s="25"/>
      <c r="G28" s="8"/>
      <c r="H28" s="8"/>
      <c r="I28" s="8"/>
      <c r="J28" s="1"/>
    </row>
    <row r="29" spans="1:10" ht="12.75">
      <c r="A29" s="4">
        <f t="shared" si="6"/>
        <v>26</v>
      </c>
      <c r="B29" s="12" t="s">
        <v>63</v>
      </c>
      <c r="C29" s="11" t="s">
        <v>64</v>
      </c>
      <c r="D29" s="25">
        <v>15</v>
      </c>
      <c r="E29" s="25">
        <v>3.32</v>
      </c>
      <c r="F29" s="25">
        <f>D29-E29</f>
        <v>11.68</v>
      </c>
      <c r="G29" s="8">
        <f>E29*2</f>
        <v>6.64</v>
      </c>
      <c r="H29" s="8">
        <f>10.8*F29</f>
        <v>126.144</v>
      </c>
      <c r="I29" s="8">
        <f>G29+H29</f>
        <v>132.784</v>
      </c>
      <c r="J29" s="1">
        <v>272018</v>
      </c>
    </row>
    <row r="30" spans="1:10" ht="12.75">
      <c r="A30" s="4">
        <f t="shared" si="6"/>
        <v>27</v>
      </c>
      <c r="B30" s="36" t="s">
        <v>68</v>
      </c>
      <c r="C30" s="11" t="s">
        <v>66</v>
      </c>
      <c r="D30" s="35">
        <v>10</v>
      </c>
      <c r="E30" s="25">
        <v>2</v>
      </c>
      <c r="F30" s="25">
        <f>D30-E30</f>
        <v>8</v>
      </c>
      <c r="G30" s="8">
        <v>0</v>
      </c>
      <c r="H30" s="8">
        <f>F30*10.8</f>
        <v>86.4</v>
      </c>
      <c r="I30" s="8">
        <f>G30+H30</f>
        <v>86.4</v>
      </c>
      <c r="J30" s="18"/>
    </row>
    <row r="31" spans="1:10" ht="12.75">
      <c r="A31" s="4">
        <f t="shared" si="6"/>
        <v>28</v>
      </c>
      <c r="B31" s="36" t="s">
        <v>70</v>
      </c>
      <c r="C31" s="37" t="s">
        <v>69</v>
      </c>
      <c r="D31" s="35">
        <v>5</v>
      </c>
      <c r="E31" s="25">
        <v>2.67</v>
      </c>
      <c r="F31" s="25">
        <f>D31-E31</f>
        <v>2.33</v>
      </c>
      <c r="G31" s="8">
        <f>E31*2</f>
        <v>5.34</v>
      </c>
      <c r="H31" s="8">
        <f>F31*10.8</f>
        <v>25.164</v>
      </c>
      <c r="I31" s="8">
        <f>G31+H31</f>
        <v>30.504</v>
      </c>
      <c r="J31" s="18"/>
    </row>
    <row r="32" spans="1:10" ht="12.75">
      <c r="A32" s="4">
        <f t="shared" si="6"/>
        <v>29</v>
      </c>
      <c r="B32" s="36" t="s">
        <v>68</v>
      </c>
      <c r="C32" s="37" t="s">
        <v>71</v>
      </c>
      <c r="D32" s="35">
        <v>3</v>
      </c>
      <c r="E32" s="25">
        <v>0</v>
      </c>
      <c r="F32" s="25">
        <f>D32-E32</f>
        <v>3</v>
      </c>
      <c r="G32" s="8">
        <f>E32*2</f>
        <v>0</v>
      </c>
      <c r="H32" s="8">
        <f>F32*10.8</f>
        <v>32.400000000000006</v>
      </c>
      <c r="I32" s="8">
        <f>G32+H32</f>
        <v>32.400000000000006</v>
      </c>
      <c r="J32" s="18"/>
    </row>
    <row r="33" spans="1:10" ht="12.75">
      <c r="A33" s="4">
        <f t="shared" si="6"/>
        <v>30</v>
      </c>
      <c r="B33" s="36" t="s">
        <v>73</v>
      </c>
      <c r="C33" s="37" t="s">
        <v>72</v>
      </c>
      <c r="D33" s="35">
        <v>4.5</v>
      </c>
      <c r="E33" s="25">
        <v>4.5</v>
      </c>
      <c r="F33" s="25">
        <f>D33-E33</f>
        <v>0</v>
      </c>
      <c r="G33" s="8">
        <f>E33*2</f>
        <v>9</v>
      </c>
      <c r="H33" s="8">
        <f>F33*10.8</f>
        <v>0</v>
      </c>
      <c r="I33" s="8">
        <f>G33+H33</f>
        <v>9</v>
      </c>
      <c r="J33" s="18"/>
    </row>
    <row r="34" spans="1:10" ht="13.5" thickBot="1">
      <c r="A34" s="10">
        <v>31</v>
      </c>
      <c r="B34" s="36" t="s">
        <v>74</v>
      </c>
      <c r="C34" s="37" t="s">
        <v>75</v>
      </c>
      <c r="D34" s="35">
        <v>5</v>
      </c>
      <c r="E34" s="25">
        <v>5</v>
      </c>
      <c r="F34" s="33" t="s">
        <v>76</v>
      </c>
      <c r="G34" s="8"/>
      <c r="H34" s="8"/>
      <c r="I34" s="38">
        <v>0</v>
      </c>
      <c r="J34" s="18"/>
    </row>
    <row r="35" spans="1:10" ht="12.75" customHeight="1" thickBot="1" thickTop="1">
      <c r="A35" s="21"/>
      <c r="B35" s="22" t="s">
        <v>4</v>
      </c>
      <c r="C35" s="23"/>
      <c r="D35" s="28">
        <f>SUM(D4:D29)</f>
        <v>193.66</v>
      </c>
      <c r="E35" s="29"/>
      <c r="F35" s="29"/>
      <c r="G35" s="30" t="s">
        <v>1</v>
      </c>
      <c r="H35" s="30"/>
      <c r="I35" s="20">
        <f>SUM(I4:I34)</f>
        <v>1821.0221368393459</v>
      </c>
      <c r="J35" s="18"/>
    </row>
    <row r="36" spans="1:10" ht="13.5" thickTop="1">
      <c r="A36" s="15"/>
      <c r="B36" s="15"/>
      <c r="C36" s="16"/>
      <c r="D36" s="17"/>
      <c r="E36" s="27"/>
      <c r="F36" s="27"/>
      <c r="G36" s="19"/>
      <c r="H36" s="19"/>
      <c r="I36" s="19"/>
      <c r="J36" s="10"/>
    </row>
    <row r="37" spans="1:10" ht="12.75">
      <c r="A37" s="10"/>
      <c r="B37" s="34"/>
      <c r="C37" s="10"/>
      <c r="D37" s="10"/>
      <c r="E37" s="10"/>
      <c r="F37" s="10"/>
      <c r="G37" s="10"/>
      <c r="H37" s="10"/>
      <c r="I37" s="10"/>
      <c r="J37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Krstná</dc:creator>
  <cp:keywords/>
  <dc:description/>
  <cp:lastModifiedBy>hp</cp:lastModifiedBy>
  <cp:lastPrinted>2018-08-23T13:34:18Z</cp:lastPrinted>
  <dcterms:created xsi:type="dcterms:W3CDTF">2007-10-21T03:32:30Z</dcterms:created>
  <dcterms:modified xsi:type="dcterms:W3CDTF">2019-02-07T08:17:05Z</dcterms:modified>
  <cp:category/>
  <cp:version/>
  <cp:contentType/>
  <cp:contentStatus/>
</cp:coreProperties>
</file>